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ServidorWeb\wamp\www\iepac\public\micrositios\resultados-electorales\procesos-electorales\2018\"/>
    </mc:Choice>
  </mc:AlternateContent>
  <bookViews>
    <workbookView xWindow="0" yWindow="0" windowWidth="24000" windowHeight="9030"/>
  </bookViews>
  <sheets>
    <sheet name="DIPUTACIÓ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5" i="1" l="1"/>
  <c r="P24" i="1"/>
  <c r="O24" i="1"/>
  <c r="N24" i="1"/>
  <c r="M24" i="1"/>
  <c r="L24" i="1"/>
  <c r="K24" i="1"/>
  <c r="J24" i="1"/>
  <c r="I24" i="1"/>
  <c r="H24" i="1"/>
  <c r="G24" i="1"/>
  <c r="F24" i="1"/>
  <c r="E24" i="1"/>
  <c r="Q24" i="1" s="1"/>
  <c r="D24" i="1"/>
  <c r="C24" i="1"/>
  <c r="B24" i="1"/>
  <c r="R23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Q22" i="1" s="1"/>
  <c r="B22" i="1"/>
  <c r="R21" i="1"/>
  <c r="P20" i="1"/>
  <c r="O20" i="1"/>
  <c r="N20" i="1"/>
  <c r="M20" i="1"/>
  <c r="L20" i="1"/>
  <c r="K20" i="1"/>
  <c r="J20" i="1"/>
  <c r="I20" i="1"/>
  <c r="H20" i="1"/>
  <c r="G20" i="1"/>
  <c r="F20" i="1"/>
  <c r="E20" i="1"/>
  <c r="Q20" i="1" s="1"/>
  <c r="D20" i="1"/>
  <c r="C20" i="1"/>
  <c r="B20" i="1"/>
  <c r="R19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Q18" i="1" s="1"/>
  <c r="B18" i="1"/>
  <c r="R17" i="1"/>
  <c r="P16" i="1"/>
  <c r="O16" i="1"/>
  <c r="N16" i="1"/>
  <c r="M16" i="1"/>
  <c r="L16" i="1"/>
  <c r="K16" i="1"/>
  <c r="J16" i="1"/>
  <c r="I16" i="1"/>
  <c r="H16" i="1"/>
  <c r="G16" i="1"/>
  <c r="F16" i="1"/>
  <c r="E16" i="1"/>
  <c r="Q16" i="1" s="1"/>
  <c r="D16" i="1"/>
  <c r="C16" i="1"/>
  <c r="B16" i="1"/>
  <c r="R15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Q14" i="1" s="1"/>
  <c r="B14" i="1"/>
  <c r="R13" i="1"/>
  <c r="P12" i="1"/>
  <c r="O12" i="1"/>
  <c r="N12" i="1"/>
  <c r="M12" i="1"/>
  <c r="L12" i="1"/>
  <c r="K12" i="1"/>
  <c r="J12" i="1"/>
  <c r="I12" i="1"/>
  <c r="H12" i="1"/>
  <c r="G12" i="1"/>
  <c r="F12" i="1"/>
  <c r="E12" i="1"/>
  <c r="Q12" i="1" s="1"/>
  <c r="D12" i="1"/>
  <c r="C12" i="1"/>
  <c r="B12" i="1"/>
  <c r="R11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Q10" i="1" s="1"/>
  <c r="B10" i="1"/>
  <c r="R9" i="1"/>
  <c r="P8" i="1"/>
  <c r="O8" i="1"/>
  <c r="N8" i="1"/>
  <c r="M8" i="1"/>
  <c r="L8" i="1"/>
  <c r="K8" i="1"/>
  <c r="J8" i="1"/>
  <c r="I8" i="1"/>
  <c r="H8" i="1"/>
  <c r="G8" i="1"/>
  <c r="F8" i="1"/>
  <c r="E8" i="1"/>
  <c r="Q8" i="1" s="1"/>
  <c r="D8" i="1"/>
  <c r="C8" i="1"/>
  <c r="B8" i="1"/>
  <c r="R7" i="1"/>
  <c r="R28" i="1" s="1"/>
  <c r="R29" i="1" s="1"/>
  <c r="S23" i="1" l="1"/>
  <c r="S15" i="1"/>
  <c r="S7" i="1"/>
  <c r="S25" i="1"/>
  <c r="S21" i="1"/>
  <c r="S17" i="1"/>
  <c r="S13" i="1"/>
  <c r="S9" i="1"/>
  <c r="S19" i="1"/>
  <c r="S11" i="1"/>
  <c r="S28" i="1" l="1"/>
</calcChain>
</file>

<file path=xl/sharedStrings.xml><?xml version="1.0" encoding="utf-8"?>
<sst xmlns="http://schemas.openxmlformats.org/spreadsheetml/2006/main" count="18" uniqueCount="18">
  <si>
    <t>INSTITUTO ELECTORAL Y DE PARTICIPACIÓN CIUDADANA DE YUCATÁN</t>
  </si>
  <si>
    <t>CÓMPUTO DISTRITAL</t>
  </si>
  <si>
    <t>DIPUTACIONES</t>
  </si>
  <si>
    <t>TOTALES</t>
  </si>
  <si>
    <t>V.V.E.</t>
  </si>
  <si>
    <t>PORCENTAJE</t>
  </si>
  <si>
    <t>PAN</t>
  </si>
  <si>
    <t>PRI</t>
  </si>
  <si>
    <t>PRD</t>
  </si>
  <si>
    <t>PVEM</t>
  </si>
  <si>
    <t>PT</t>
  </si>
  <si>
    <t>MC</t>
  </si>
  <si>
    <t>PANAL</t>
  </si>
  <si>
    <t>MORENA</t>
  </si>
  <si>
    <t>PES</t>
  </si>
  <si>
    <t>CANDIDATO INDEPENDIENTE</t>
  </si>
  <si>
    <t>CANDIDATOS NO REGISTRADOS</t>
  </si>
  <si>
    <t>VOTOS NULOS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</si>
</sst>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0" fillId="4" borderId="0" xfId="0" applyFill="1"/>
    <xf numFmtId="164" fontId="0" fillId="5" borderId="1" xfId="1" applyNumberFormat="1" applyFont="1" applyFill="1" applyBorder="1" applyAlignment="1" applyProtection="1">
      <alignment horizontal="center" vertical="center"/>
    </xf>
    <xf numFmtId="164" fontId="0" fillId="5" borderId="1" xfId="0" applyNumberFormat="1" applyFill="1" applyBorder="1" applyAlignment="1" applyProtection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</xf>
    <xf numFmtId="4" fontId="2" fillId="3" borderId="1" xfId="0" applyNumberFormat="1" applyFont="1" applyFill="1" applyBorder="1" applyAlignment="1">
      <alignment horizontal="center" vertical="top" wrapText="1"/>
    </xf>
    <xf numFmtId="0" fontId="0" fillId="6" borderId="0" xfId="0" applyFill="1"/>
    <xf numFmtId="2" fontId="0" fillId="3" borderId="1" xfId="0" applyNumberForma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>
      <alignment horizontal="center" vertical="top" wrapText="1"/>
    </xf>
    <xf numFmtId="0" fontId="0" fillId="7" borderId="0" xfId="0" applyFill="1"/>
    <xf numFmtId="2" fontId="0" fillId="0" borderId="1" xfId="0" applyNumberFormat="1" applyFill="1" applyBorder="1" applyAlignment="1" applyProtection="1">
      <alignment horizontal="center" vertical="center"/>
    </xf>
    <xf numFmtId="0" fontId="0" fillId="8" borderId="0" xfId="0" applyFill="1"/>
    <xf numFmtId="3" fontId="5" fillId="0" borderId="1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top" wrapText="1"/>
    </xf>
    <xf numFmtId="3" fontId="0" fillId="0" borderId="1" xfId="0" applyNumberFormat="1" applyBorder="1"/>
    <xf numFmtId="2" fontId="0" fillId="0" borderId="1" xfId="0" applyNumberFormat="1" applyBorder="1"/>
    <xf numFmtId="0" fontId="1" fillId="2" borderId="1" xfId="2" applyFont="1" applyBorder="1" applyAlignment="1">
      <alignment horizontal="center" vertical="center" wrapText="1"/>
    </xf>
    <xf numFmtId="0" fontId="1" fillId="2" borderId="1" xfId="2" applyFont="1" applyBorder="1" applyAlignment="1">
      <alignment horizontal="center" vertical="center" wrapText="1"/>
    </xf>
    <xf numFmtId="0" fontId="1" fillId="2" borderId="4" xfId="2" applyFont="1" applyBorder="1" applyAlignment="1">
      <alignment horizontal="center" vertical="center" wrapText="1"/>
    </xf>
    <xf numFmtId="0" fontId="1" fillId="2" borderId="5" xfId="2" applyFont="1" applyBorder="1" applyAlignment="1">
      <alignment horizontal="center" vertical="center" wrapText="1"/>
    </xf>
  </cellXfs>
  <cellStyles count="3">
    <cellStyle name="Énfasis2" xfId="2" builtinId="3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762000</xdr:colOff>
      <xdr:row>3</xdr:row>
      <xdr:rowOff>1326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761999" cy="620450"/>
        </a:xfrm>
        <a:prstGeom prst="rect">
          <a:avLst/>
        </a:prstGeom>
      </xdr:spPr>
    </xdr:pic>
    <xdr:clientData/>
  </xdr:twoCellAnchor>
  <xdr:twoCellAnchor editAs="oneCell">
    <xdr:from>
      <xdr:col>18</xdr:col>
      <xdr:colOff>69850</xdr:colOff>
      <xdr:row>0</xdr:row>
      <xdr:rowOff>34925</xdr:rowOff>
    </xdr:from>
    <xdr:to>
      <xdr:col>18</xdr:col>
      <xdr:colOff>736599</xdr:colOff>
      <xdr:row>3</xdr:row>
      <xdr:rowOff>36250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95125" y="34925"/>
          <a:ext cx="666749" cy="620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D29"/>
  <sheetViews>
    <sheetView tabSelected="1" workbookViewId="0">
      <selection activeCell="H8" sqref="H8"/>
    </sheetView>
  </sheetViews>
  <sheetFormatPr baseColWidth="10" defaultRowHeight="15" x14ac:dyDescent="0.25"/>
  <cols>
    <col min="1" max="1" width="15.140625" customWidth="1"/>
    <col min="2" max="16" width="9.140625" customWidth="1"/>
    <col min="18" max="18" width="12.140625" bestFit="1" customWidth="1"/>
    <col min="19" max="19" width="12.5703125" customWidth="1"/>
  </cols>
  <sheetData>
    <row r="1" spans="1:30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25"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5"/>
      <c r="S3" s="5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x14ac:dyDescent="0.25"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15" customHeight="1" x14ac:dyDescent="0.25">
      <c r="A5" s="34"/>
      <c r="B5" s="6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36" t="s">
        <v>3</v>
      </c>
      <c r="R5" s="36" t="s">
        <v>4</v>
      </c>
      <c r="S5" s="36" t="s">
        <v>5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14.1" customHeight="1" x14ac:dyDescent="0.25">
      <c r="A6" s="34"/>
      <c r="B6" s="35">
        <v>1</v>
      </c>
      <c r="C6" s="35">
        <v>2</v>
      </c>
      <c r="D6" s="35">
        <v>3</v>
      </c>
      <c r="E6" s="35">
        <v>4</v>
      </c>
      <c r="F6" s="35">
        <v>5</v>
      </c>
      <c r="G6" s="35">
        <v>6</v>
      </c>
      <c r="H6" s="35">
        <v>7</v>
      </c>
      <c r="I6" s="35">
        <v>8</v>
      </c>
      <c r="J6" s="35">
        <v>9</v>
      </c>
      <c r="K6" s="35">
        <v>10</v>
      </c>
      <c r="L6" s="35">
        <v>11</v>
      </c>
      <c r="M6" s="35">
        <v>12</v>
      </c>
      <c r="N6" s="35">
        <v>13</v>
      </c>
      <c r="O6" s="35">
        <v>14</v>
      </c>
      <c r="P6" s="35">
        <v>15</v>
      </c>
      <c r="Q6" s="37"/>
      <c r="R6" s="37"/>
      <c r="S6" s="37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14" customFormat="1" x14ac:dyDescent="0.25">
      <c r="A7" s="8" t="s">
        <v>6</v>
      </c>
      <c r="B7" s="9">
        <v>25233</v>
      </c>
      <c r="C7" s="9">
        <v>30067</v>
      </c>
      <c r="D7" s="9">
        <v>22119</v>
      </c>
      <c r="E7" s="10">
        <v>29059</v>
      </c>
      <c r="F7" s="10">
        <v>33691</v>
      </c>
      <c r="G7" s="10">
        <v>16043</v>
      </c>
      <c r="H7" s="10">
        <v>20342</v>
      </c>
      <c r="I7" s="10">
        <v>22345</v>
      </c>
      <c r="J7" s="10">
        <v>21745</v>
      </c>
      <c r="K7" s="10">
        <v>17479</v>
      </c>
      <c r="L7" s="10">
        <v>18978</v>
      </c>
      <c r="M7" s="10">
        <v>21896</v>
      </c>
      <c r="N7" s="10">
        <v>18165</v>
      </c>
      <c r="O7" s="10">
        <v>20090</v>
      </c>
      <c r="P7" s="10">
        <v>28095</v>
      </c>
      <c r="Q7" s="11">
        <v>345347</v>
      </c>
      <c r="R7" s="12">
        <f>Q7</f>
        <v>345347</v>
      </c>
      <c r="S7" s="13">
        <f>R7*R29</f>
        <v>31.387363511270831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s="14" customFormat="1" x14ac:dyDescent="0.25">
      <c r="A8" s="8"/>
      <c r="B8" s="15">
        <f>+B7/$Q$7</f>
        <v>7.3065641224623348E-2</v>
      </c>
      <c r="C8" s="15">
        <f t="shared" ref="C8:P8" si="0">+C7/$Q$7</f>
        <v>8.7063156766961927E-2</v>
      </c>
      <c r="D8" s="15">
        <f t="shared" si="0"/>
        <v>6.4048623558334086E-2</v>
      </c>
      <c r="E8" s="15">
        <f t="shared" si="0"/>
        <v>8.4144353360533025E-2</v>
      </c>
      <c r="F8" s="15">
        <f t="shared" si="0"/>
        <v>9.7556949966265807E-2</v>
      </c>
      <c r="G8" s="15">
        <f t="shared" si="0"/>
        <v>4.6454725247359899E-2</v>
      </c>
      <c r="H8" s="15">
        <f t="shared" si="0"/>
        <v>5.8903074299183143E-2</v>
      </c>
      <c r="I8" s="15">
        <f t="shared" si="0"/>
        <v>6.4703037814140565E-2</v>
      </c>
      <c r="J8" s="15">
        <f t="shared" si="0"/>
        <v>6.2965654834123364E-2</v>
      </c>
      <c r="K8" s="15">
        <f t="shared" si="0"/>
        <v>5.061286184620107E-2</v>
      </c>
      <c r="L8" s="15">
        <f t="shared" si="0"/>
        <v>5.4953423657944041E-2</v>
      </c>
      <c r="M8" s="15">
        <f t="shared" si="0"/>
        <v>6.3402896217427687E-2</v>
      </c>
      <c r="N8" s="15">
        <f t="shared" si="0"/>
        <v>5.2599269720020735E-2</v>
      </c>
      <c r="O8" s="15">
        <f t="shared" si="0"/>
        <v>5.8173373447575914E-2</v>
      </c>
      <c r="P8" s="15">
        <f t="shared" si="0"/>
        <v>8.1352958039305395E-2</v>
      </c>
      <c r="Q8" s="16">
        <f>SUM(B8:P8)</f>
        <v>1</v>
      </c>
      <c r="R8" s="17"/>
      <c r="S8" s="17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s="19" customFormat="1" x14ac:dyDescent="0.25">
      <c r="A9" s="8" t="s">
        <v>7</v>
      </c>
      <c r="B9" s="9">
        <v>22359</v>
      </c>
      <c r="C9" s="9">
        <v>23109</v>
      </c>
      <c r="D9" s="9">
        <v>19752</v>
      </c>
      <c r="E9" s="10">
        <v>20712</v>
      </c>
      <c r="F9" s="10">
        <v>20838</v>
      </c>
      <c r="G9" s="10">
        <v>18116</v>
      </c>
      <c r="H9" s="10">
        <v>18731</v>
      </c>
      <c r="I9" s="10">
        <v>24674</v>
      </c>
      <c r="J9" s="10">
        <v>31187</v>
      </c>
      <c r="K9" s="10">
        <v>27803</v>
      </c>
      <c r="L9" s="10">
        <v>24623</v>
      </c>
      <c r="M9" s="10">
        <v>24017</v>
      </c>
      <c r="N9" s="10">
        <v>28303</v>
      </c>
      <c r="O9" s="10">
        <v>27093</v>
      </c>
      <c r="P9" s="10">
        <v>34977</v>
      </c>
      <c r="Q9" s="11">
        <v>366294</v>
      </c>
      <c r="R9" s="12">
        <f>Q9</f>
        <v>366294</v>
      </c>
      <c r="S9" s="18">
        <f>R9*R29</f>
        <v>33.291162019642378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s="19" customFormat="1" x14ac:dyDescent="0.25">
      <c r="A10" s="8"/>
      <c r="B10" s="15">
        <f>+B9/$Q$9</f>
        <v>6.1041130894854953E-2</v>
      </c>
      <c r="C10" s="15">
        <f t="shared" ref="C10:P10" si="1">+C9/$Q$9</f>
        <v>6.3088666481023445E-2</v>
      </c>
      <c r="D10" s="15">
        <f t="shared" si="1"/>
        <v>5.3923897197333287E-2</v>
      </c>
      <c r="E10" s="15">
        <f t="shared" si="1"/>
        <v>5.6544742747628954E-2</v>
      </c>
      <c r="F10" s="15">
        <f t="shared" si="1"/>
        <v>5.6888728726105259E-2</v>
      </c>
      <c r="G10" s="15">
        <f t="shared" si="1"/>
        <v>4.9457539572037759E-2</v>
      </c>
      <c r="H10" s="15">
        <f t="shared" si="1"/>
        <v>5.1136518752695925E-2</v>
      </c>
      <c r="I10" s="15">
        <f t="shared" si="1"/>
        <v>6.7361190737495011E-2</v>
      </c>
      <c r="J10" s="15">
        <f t="shared" si="1"/>
        <v>8.5141989767782159E-2</v>
      </c>
      <c r="K10" s="15">
        <f t="shared" si="1"/>
        <v>7.5903509202989952E-2</v>
      </c>
      <c r="L10" s="15">
        <f t="shared" si="1"/>
        <v>6.7221958317635555E-2</v>
      </c>
      <c r="M10" s="15">
        <f t="shared" si="1"/>
        <v>6.5567549564011424E-2</v>
      </c>
      <c r="N10" s="15">
        <f t="shared" si="1"/>
        <v>7.7268532927102271E-2</v>
      </c>
      <c r="O10" s="15">
        <f t="shared" si="1"/>
        <v>7.3965175514750445E-2</v>
      </c>
      <c r="P10" s="15">
        <f t="shared" si="1"/>
        <v>9.5488869596553588E-2</v>
      </c>
      <c r="Q10" s="16">
        <f>SUM(B10:P10)</f>
        <v>1</v>
      </c>
      <c r="R10" s="17"/>
      <c r="S10" s="17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x14ac:dyDescent="0.25">
      <c r="A11" s="8" t="s">
        <v>8</v>
      </c>
      <c r="B11" s="9">
        <v>1043</v>
      </c>
      <c r="C11" s="9">
        <v>1430</v>
      </c>
      <c r="D11" s="9">
        <v>1045</v>
      </c>
      <c r="E11" s="10">
        <v>777</v>
      </c>
      <c r="F11" s="10">
        <v>878</v>
      </c>
      <c r="G11" s="10">
        <v>3569</v>
      </c>
      <c r="H11" s="10">
        <v>723</v>
      </c>
      <c r="I11" s="10">
        <v>2605</v>
      </c>
      <c r="J11" s="10">
        <v>1248</v>
      </c>
      <c r="K11" s="10">
        <v>503</v>
      </c>
      <c r="L11" s="10">
        <v>745</v>
      </c>
      <c r="M11" s="10">
        <v>7876</v>
      </c>
      <c r="N11" s="10">
        <v>6725</v>
      </c>
      <c r="O11" s="10">
        <v>2449</v>
      </c>
      <c r="P11" s="10">
        <v>1739</v>
      </c>
      <c r="Q11" s="11">
        <v>33355</v>
      </c>
      <c r="R11" s="12">
        <f>Q11</f>
        <v>33355</v>
      </c>
      <c r="S11" s="18">
        <f>R11*R29</f>
        <v>3.0315176037968725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x14ac:dyDescent="0.25">
      <c r="A12" s="8"/>
      <c r="B12" s="15">
        <f>+B11/$Q$11</f>
        <v>3.1269674711437566E-2</v>
      </c>
      <c r="C12" s="15">
        <f t="shared" ref="C12:P12" si="2">+C11/$Q$11</f>
        <v>4.2872133113476242E-2</v>
      </c>
      <c r="D12" s="15">
        <f t="shared" si="2"/>
        <v>3.1329635736771097E-2</v>
      </c>
      <c r="E12" s="15">
        <f t="shared" si="2"/>
        <v>2.3294858342077649E-2</v>
      </c>
      <c r="F12" s="15">
        <f t="shared" si="2"/>
        <v>2.6322890121421076E-2</v>
      </c>
      <c r="G12" s="15">
        <f t="shared" si="2"/>
        <v>0.10700044970769</v>
      </c>
      <c r="H12" s="15">
        <f t="shared" si="2"/>
        <v>2.1675910658072253E-2</v>
      </c>
      <c r="I12" s="15">
        <f t="shared" si="2"/>
        <v>7.8099235496927003E-2</v>
      </c>
      <c r="J12" s="15">
        <f t="shared" si="2"/>
        <v>3.741567980812472E-2</v>
      </c>
      <c r="K12" s="15">
        <f t="shared" si="2"/>
        <v>1.5080197871383601E-2</v>
      </c>
      <c r="L12" s="15">
        <f t="shared" si="2"/>
        <v>2.2335481936741119E-2</v>
      </c>
      <c r="M12" s="15">
        <f t="shared" si="2"/>
        <v>0.23612651776345375</v>
      </c>
      <c r="N12" s="15">
        <f t="shared" si="2"/>
        <v>0.2016189476840054</v>
      </c>
      <c r="O12" s="15">
        <f t="shared" si="2"/>
        <v>7.3422275520911406E-2</v>
      </c>
      <c r="P12" s="15">
        <f t="shared" si="2"/>
        <v>5.213611152750712E-2</v>
      </c>
      <c r="Q12" s="16">
        <f>SUM(B12:P12)</f>
        <v>1</v>
      </c>
      <c r="R12" s="17"/>
      <c r="S12" s="17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s="19" customFormat="1" x14ac:dyDescent="0.25">
      <c r="A13" s="8" t="s">
        <v>9</v>
      </c>
      <c r="B13" s="9">
        <v>1532</v>
      </c>
      <c r="C13" s="9">
        <v>1641</v>
      </c>
      <c r="D13" s="9">
        <v>1792</v>
      </c>
      <c r="E13" s="10">
        <v>1562</v>
      </c>
      <c r="F13" s="10">
        <v>1571</v>
      </c>
      <c r="G13" s="10">
        <v>4063</v>
      </c>
      <c r="H13" s="10">
        <v>1397</v>
      </c>
      <c r="I13" s="10">
        <v>4161</v>
      </c>
      <c r="J13" s="10">
        <v>3600</v>
      </c>
      <c r="K13" s="10">
        <v>2002</v>
      </c>
      <c r="L13" s="10">
        <v>4385</v>
      </c>
      <c r="M13" s="10">
        <v>4293</v>
      </c>
      <c r="N13" s="10">
        <v>2027</v>
      </c>
      <c r="O13" s="10">
        <v>1816</v>
      </c>
      <c r="P13" s="10">
        <v>2845</v>
      </c>
      <c r="Q13" s="11">
        <v>38687</v>
      </c>
      <c r="R13" s="12">
        <f>Q13</f>
        <v>38687</v>
      </c>
      <c r="S13" s="13">
        <f>R29*R13</f>
        <v>3.5161241654351554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s="19" customFormat="1" x14ac:dyDescent="0.25">
      <c r="A14" s="8"/>
      <c r="B14" s="15">
        <f>+B13/$Q$13</f>
        <v>3.959986558792359E-2</v>
      </c>
      <c r="C14" s="15">
        <f t="shared" ref="C14:P14" si="3">+C13/$Q$13</f>
        <v>4.2417349497247139E-2</v>
      </c>
      <c r="D14" s="15">
        <f t="shared" si="3"/>
        <v>4.6320469408328381E-2</v>
      </c>
      <c r="E14" s="15">
        <f t="shared" si="3"/>
        <v>4.0375319874893373E-2</v>
      </c>
      <c r="F14" s="15">
        <f t="shared" si="3"/>
        <v>4.060795616098431E-2</v>
      </c>
      <c r="G14" s="15">
        <f t="shared" si="3"/>
        <v>0.10502235893194097</v>
      </c>
      <c r="H14" s="15">
        <f t="shared" si="3"/>
        <v>3.6110321296559569E-2</v>
      </c>
      <c r="I14" s="15">
        <f t="shared" si="3"/>
        <v>0.10755550960270892</v>
      </c>
      <c r="J14" s="15">
        <f t="shared" si="3"/>
        <v>9.305451443637397E-2</v>
      </c>
      <c r="K14" s="15">
        <f t="shared" si="3"/>
        <v>5.1748649417116863E-2</v>
      </c>
      <c r="L14" s="15">
        <f t="shared" si="3"/>
        <v>0.11334556827874996</v>
      </c>
      <c r="M14" s="15">
        <f t="shared" si="3"/>
        <v>0.11096750846537597</v>
      </c>
      <c r="N14" s="15">
        <f t="shared" si="3"/>
        <v>5.2394861322925014E-2</v>
      </c>
      <c r="O14" s="15">
        <f t="shared" si="3"/>
        <v>4.6940832837904206E-2</v>
      </c>
      <c r="P14" s="15">
        <f t="shared" si="3"/>
        <v>7.3538914880967768E-2</v>
      </c>
      <c r="Q14" s="16">
        <f>SUM(B14:P14)</f>
        <v>1</v>
      </c>
      <c r="R14" s="17"/>
      <c r="S14" s="20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s="22" customFormat="1" x14ac:dyDescent="0.25">
      <c r="A15" s="8" t="s">
        <v>10</v>
      </c>
      <c r="B15" s="9">
        <v>1260</v>
      </c>
      <c r="C15" s="9">
        <v>1238</v>
      </c>
      <c r="D15" s="9">
        <v>1448</v>
      </c>
      <c r="E15" s="10">
        <v>966</v>
      </c>
      <c r="F15" s="10">
        <v>1005</v>
      </c>
      <c r="G15" s="10">
        <v>987</v>
      </c>
      <c r="H15" s="10">
        <v>1364</v>
      </c>
      <c r="I15" s="10">
        <v>850</v>
      </c>
      <c r="J15" s="10">
        <v>685</v>
      </c>
      <c r="K15" s="10">
        <v>897</v>
      </c>
      <c r="L15" s="10">
        <v>837</v>
      </c>
      <c r="M15" s="10">
        <v>1975</v>
      </c>
      <c r="N15" s="10">
        <v>769</v>
      </c>
      <c r="O15" s="10">
        <v>321</v>
      </c>
      <c r="P15" s="10">
        <v>438</v>
      </c>
      <c r="Q15" s="11">
        <v>15040</v>
      </c>
      <c r="R15" s="12">
        <f>Q15</f>
        <v>15040</v>
      </c>
      <c r="S15" s="21">
        <f>R15*R29</f>
        <v>1.3669322368791774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s="22" customFormat="1" x14ac:dyDescent="0.25">
      <c r="A16" s="8"/>
      <c r="B16" s="15">
        <f>+B15/$Q$15</f>
        <v>8.3776595744680854E-2</v>
      </c>
      <c r="C16" s="15">
        <f t="shared" ref="C16:P16" si="4">+C15/$Q$15</f>
        <v>8.2313829787234047E-2</v>
      </c>
      <c r="D16" s="15">
        <f t="shared" si="4"/>
        <v>9.6276595744680851E-2</v>
      </c>
      <c r="E16" s="15">
        <f t="shared" si="4"/>
        <v>6.4228723404255325E-2</v>
      </c>
      <c r="F16" s="15">
        <f t="shared" si="4"/>
        <v>6.6821808510638292E-2</v>
      </c>
      <c r="G16" s="15">
        <f t="shared" si="4"/>
        <v>6.5625000000000003E-2</v>
      </c>
      <c r="H16" s="15">
        <f t="shared" si="4"/>
        <v>9.0691489361702127E-2</v>
      </c>
      <c r="I16" s="15">
        <f t="shared" si="4"/>
        <v>5.6515957446808512E-2</v>
      </c>
      <c r="J16" s="15">
        <f t="shared" si="4"/>
        <v>4.5545212765957445E-2</v>
      </c>
      <c r="K16" s="15">
        <f t="shared" si="4"/>
        <v>5.9640957446808508E-2</v>
      </c>
      <c r="L16" s="15">
        <f t="shared" si="4"/>
        <v>5.565159574468085E-2</v>
      </c>
      <c r="M16" s="15">
        <f t="shared" si="4"/>
        <v>0.13131648936170212</v>
      </c>
      <c r="N16" s="15">
        <f t="shared" si="4"/>
        <v>5.1130319148936169E-2</v>
      </c>
      <c r="O16" s="15">
        <f t="shared" si="4"/>
        <v>2.134308510638298E-2</v>
      </c>
      <c r="P16" s="15">
        <f t="shared" si="4"/>
        <v>2.9122340425531915E-2</v>
      </c>
      <c r="Q16" s="16">
        <f>SUM(B16:P16)</f>
        <v>1</v>
      </c>
      <c r="R16" s="17"/>
      <c r="S16" s="2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24" customFormat="1" x14ac:dyDescent="0.25">
      <c r="A17" s="8" t="s">
        <v>11</v>
      </c>
      <c r="B17" s="9">
        <v>1335</v>
      </c>
      <c r="C17" s="9">
        <v>1329</v>
      </c>
      <c r="D17" s="9">
        <v>1448</v>
      </c>
      <c r="E17" s="10">
        <v>1252</v>
      </c>
      <c r="F17" s="10">
        <v>1313</v>
      </c>
      <c r="G17" s="10">
        <v>2645</v>
      </c>
      <c r="H17" s="10">
        <v>913</v>
      </c>
      <c r="I17" s="10">
        <v>1779</v>
      </c>
      <c r="J17" s="10">
        <v>1388</v>
      </c>
      <c r="K17" s="10">
        <v>627</v>
      </c>
      <c r="L17" s="10">
        <v>1056</v>
      </c>
      <c r="M17" s="10">
        <v>690</v>
      </c>
      <c r="N17" s="10">
        <v>2566</v>
      </c>
      <c r="O17" s="10">
        <v>2575</v>
      </c>
      <c r="P17" s="10">
        <v>2183</v>
      </c>
      <c r="Q17" s="11">
        <v>23099</v>
      </c>
      <c r="R17" s="12">
        <f>Q17</f>
        <v>23099</v>
      </c>
      <c r="S17" s="21">
        <f>R17*R29</f>
        <v>2.0993861529037314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s="24" customFormat="1" x14ac:dyDescent="0.25">
      <c r="A18" s="8"/>
      <c r="B18" s="15">
        <f>+B17/$Q$17</f>
        <v>5.7794709727693842E-2</v>
      </c>
      <c r="C18" s="15">
        <f t="shared" ref="C18:P18" si="5">+C17/$Q$17</f>
        <v>5.7534958223299709E-2</v>
      </c>
      <c r="D18" s="15">
        <f t="shared" si="5"/>
        <v>6.2686696393783284E-2</v>
      </c>
      <c r="E18" s="15">
        <f t="shared" si="5"/>
        <v>5.4201480583575046E-2</v>
      </c>
      <c r="F18" s="15">
        <f t="shared" si="5"/>
        <v>5.6842287544915361E-2</v>
      </c>
      <c r="G18" s="15">
        <f t="shared" si="5"/>
        <v>0.11450712152041213</v>
      </c>
      <c r="H18" s="15">
        <f t="shared" si="5"/>
        <v>3.9525520585306721E-2</v>
      </c>
      <c r="I18" s="15">
        <f t="shared" si="5"/>
        <v>7.7016321052859438E-2</v>
      </c>
      <c r="J18" s="15">
        <f t="shared" si="5"/>
        <v>6.0089181349841987E-2</v>
      </c>
      <c r="K18" s="15">
        <f t="shared" si="5"/>
        <v>2.7144032209186545E-2</v>
      </c>
      <c r="L18" s="15">
        <f t="shared" si="5"/>
        <v>4.5716264773366815E-2</v>
      </c>
      <c r="M18" s="15">
        <f t="shared" si="5"/>
        <v>2.9871423005324905E-2</v>
      </c>
      <c r="N18" s="15">
        <f t="shared" si="5"/>
        <v>0.11108706004588943</v>
      </c>
      <c r="O18" s="15">
        <f t="shared" si="5"/>
        <v>0.11147668730248063</v>
      </c>
      <c r="P18" s="15">
        <f t="shared" si="5"/>
        <v>9.4506255682064153E-2</v>
      </c>
      <c r="Q18" s="16">
        <f>SUM(B18:P18)</f>
        <v>1</v>
      </c>
      <c r="R18" s="17"/>
      <c r="S18" s="2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s="19" customFormat="1" x14ac:dyDescent="0.25">
      <c r="A19" s="8" t="s">
        <v>12</v>
      </c>
      <c r="B19" s="9">
        <v>917</v>
      </c>
      <c r="C19" s="9">
        <v>1066</v>
      </c>
      <c r="D19" s="9">
        <v>946</v>
      </c>
      <c r="E19" s="10">
        <v>657</v>
      </c>
      <c r="F19" s="10">
        <v>789</v>
      </c>
      <c r="G19" s="10">
        <v>2147</v>
      </c>
      <c r="H19" s="10">
        <v>588</v>
      </c>
      <c r="I19" s="10">
        <v>1622</v>
      </c>
      <c r="J19" s="10">
        <v>3069</v>
      </c>
      <c r="K19" s="10">
        <v>1149</v>
      </c>
      <c r="L19" s="10">
        <v>359</v>
      </c>
      <c r="M19" s="10">
        <v>1132</v>
      </c>
      <c r="N19" s="10">
        <v>5713</v>
      </c>
      <c r="O19" s="10">
        <v>3872</v>
      </c>
      <c r="P19" s="10">
        <v>926</v>
      </c>
      <c r="Q19" s="11">
        <v>24952</v>
      </c>
      <c r="R19" s="12">
        <f>Q19</f>
        <v>24952</v>
      </c>
      <c r="S19" s="21">
        <f>R19*R29</f>
        <v>2.2677987483117841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s="19" customFormat="1" x14ac:dyDescent="0.25">
      <c r="A20" s="8"/>
      <c r="B20" s="15">
        <f>+B19/$Q$19</f>
        <v>3.6750561077268352E-2</v>
      </c>
      <c r="C20" s="15">
        <f t="shared" ref="C20:P20" si="6">+C19/$Q$19</f>
        <v>4.2722026290477715E-2</v>
      </c>
      <c r="D20" s="15">
        <f t="shared" si="6"/>
        <v>3.7912792561718499E-2</v>
      </c>
      <c r="E20" s="15">
        <f t="shared" si="6"/>
        <v>2.6330554664956717E-2</v>
      </c>
      <c r="F20" s="15">
        <f t="shared" si="6"/>
        <v>3.1620711766591855E-2</v>
      </c>
      <c r="G20" s="15">
        <f t="shared" si="6"/>
        <v>8.6045206797050341E-2</v>
      </c>
      <c r="H20" s="15">
        <f t="shared" si="6"/>
        <v>2.3565245270920167E-2</v>
      </c>
      <c r="I20" s="15">
        <f t="shared" si="6"/>
        <v>6.5004809233728755E-2</v>
      </c>
      <c r="J20" s="15">
        <f t="shared" si="6"/>
        <v>0.122996152613017</v>
      </c>
      <c r="K20" s="15">
        <f t="shared" si="6"/>
        <v>4.6048412952869509E-2</v>
      </c>
      <c r="L20" s="15">
        <f t="shared" si="6"/>
        <v>1.4387624238537993E-2</v>
      </c>
      <c r="M20" s="15">
        <f t="shared" si="6"/>
        <v>4.5367104841295289E-2</v>
      </c>
      <c r="N20" s="15">
        <f t="shared" si="6"/>
        <v>0.22895960243667843</v>
      </c>
      <c r="O20" s="15">
        <f t="shared" si="6"/>
        <v>0.15517794164796408</v>
      </c>
      <c r="P20" s="15">
        <f t="shared" si="6"/>
        <v>3.7111253606925299E-2</v>
      </c>
      <c r="Q20" s="16">
        <f>SUM(B20:P20)</f>
        <v>1</v>
      </c>
      <c r="R20" s="17"/>
      <c r="S20" s="2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s="22" customFormat="1" x14ac:dyDescent="0.25">
      <c r="A21" s="8" t="s">
        <v>13</v>
      </c>
      <c r="B21" s="9">
        <v>20591</v>
      </c>
      <c r="C21" s="9">
        <v>20290</v>
      </c>
      <c r="D21" s="9">
        <v>24922</v>
      </c>
      <c r="E21" s="10">
        <v>17384</v>
      </c>
      <c r="F21" s="10">
        <v>16348</v>
      </c>
      <c r="G21" s="10">
        <v>13673</v>
      </c>
      <c r="H21" s="10">
        <v>16182</v>
      </c>
      <c r="I21" s="10">
        <v>12386</v>
      </c>
      <c r="J21" s="10">
        <v>11694</v>
      </c>
      <c r="K21" s="10">
        <v>17022</v>
      </c>
      <c r="L21" s="10">
        <v>20310</v>
      </c>
      <c r="M21" s="10">
        <v>8061</v>
      </c>
      <c r="N21" s="10">
        <v>14005</v>
      </c>
      <c r="O21" s="10">
        <v>7286</v>
      </c>
      <c r="P21" s="10">
        <v>11060</v>
      </c>
      <c r="Q21" s="11">
        <v>231214</v>
      </c>
      <c r="R21" s="12">
        <f>Q21</f>
        <v>231214</v>
      </c>
      <c r="S21" s="21">
        <f>R21*R29</f>
        <v>21.014220094267429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s="22" customFormat="1" x14ac:dyDescent="0.25">
      <c r="A22" s="8"/>
      <c r="B22" s="15">
        <f>+B21/$Q$21</f>
        <v>8.9056026019185691E-2</v>
      </c>
      <c r="C22" s="15">
        <f t="shared" ref="C22:P22" si="7">+C21/$Q$21</f>
        <v>8.7754201735189052E-2</v>
      </c>
      <c r="D22" s="15">
        <f t="shared" si="7"/>
        <v>0.1077875907168251</v>
      </c>
      <c r="E22" s="15">
        <f t="shared" si="7"/>
        <v>7.5185758647832737E-2</v>
      </c>
      <c r="F22" s="15">
        <f t="shared" si="7"/>
        <v>7.0705061112216389E-2</v>
      </c>
      <c r="G22" s="15">
        <f t="shared" si="7"/>
        <v>5.9135692475369137E-2</v>
      </c>
      <c r="H22" s="15">
        <f t="shared" si="7"/>
        <v>6.9987111507088667E-2</v>
      </c>
      <c r="I22" s="15">
        <f t="shared" si="7"/>
        <v>5.3569420536818707E-2</v>
      </c>
      <c r="J22" s="15">
        <f t="shared" si="7"/>
        <v>5.0576522182912802E-2</v>
      </c>
      <c r="K22" s="15">
        <f t="shared" si="7"/>
        <v>7.3620109508939768E-2</v>
      </c>
      <c r="L22" s="15">
        <f t="shared" si="7"/>
        <v>8.784070168761407E-2</v>
      </c>
      <c r="M22" s="15">
        <f t="shared" si="7"/>
        <v>3.4863805824906793E-2</v>
      </c>
      <c r="N22" s="15">
        <f t="shared" si="7"/>
        <v>6.0571591685624572E-2</v>
      </c>
      <c r="O22" s="15">
        <f t="shared" si="7"/>
        <v>3.1511932668437034E-2</v>
      </c>
      <c r="P22" s="15">
        <f t="shared" si="7"/>
        <v>4.7834473691039471E-2</v>
      </c>
      <c r="Q22" s="16">
        <f>SUM(B22:P22)</f>
        <v>0.99999999999999967</v>
      </c>
      <c r="R22" s="17"/>
      <c r="S22" s="2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s="22" customFormat="1" x14ac:dyDescent="0.25">
      <c r="A23" s="8" t="s">
        <v>14</v>
      </c>
      <c r="B23" s="9">
        <v>1159</v>
      </c>
      <c r="C23" s="9">
        <v>1143</v>
      </c>
      <c r="D23" s="9">
        <v>1424</v>
      </c>
      <c r="E23" s="10">
        <v>862</v>
      </c>
      <c r="F23" s="10">
        <v>861</v>
      </c>
      <c r="G23" s="10">
        <v>886</v>
      </c>
      <c r="H23" s="10">
        <v>989</v>
      </c>
      <c r="I23" s="10">
        <v>791</v>
      </c>
      <c r="J23" s="10">
        <v>640</v>
      </c>
      <c r="K23" s="10">
        <v>105</v>
      </c>
      <c r="L23" s="10">
        <v>467</v>
      </c>
      <c r="M23" s="10">
        <v>201</v>
      </c>
      <c r="N23" s="10">
        <v>315</v>
      </c>
      <c r="O23" s="10">
        <v>1244</v>
      </c>
      <c r="P23" s="10">
        <v>242</v>
      </c>
      <c r="Q23" s="11">
        <v>11329</v>
      </c>
      <c r="R23" s="12">
        <f>Q23</f>
        <v>11329</v>
      </c>
      <c r="S23" s="21">
        <f>R23*R29</f>
        <v>1.0296526138034707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s="22" customFormat="1" x14ac:dyDescent="0.25">
      <c r="A24" s="8"/>
      <c r="B24" s="15">
        <f>+B23/$Q$23</f>
        <v>0.1023038220496072</v>
      </c>
      <c r="C24" s="15">
        <f t="shared" ref="C24:P24" si="8">+C23/$Q$23</f>
        <v>0.10089151734486715</v>
      </c>
      <c r="D24" s="15">
        <f t="shared" si="8"/>
        <v>0.12569511872186423</v>
      </c>
      <c r="E24" s="15">
        <f t="shared" si="8"/>
        <v>7.6087915967870068E-2</v>
      </c>
      <c r="F24" s="15">
        <f t="shared" si="8"/>
        <v>7.5999646923823813E-2</v>
      </c>
      <c r="G24" s="15">
        <f t="shared" si="8"/>
        <v>7.8206373024980139E-2</v>
      </c>
      <c r="H24" s="15">
        <f t="shared" si="8"/>
        <v>8.7298084561744191E-2</v>
      </c>
      <c r="I24" s="15">
        <f t="shared" si="8"/>
        <v>6.982081384058611E-2</v>
      </c>
      <c r="J24" s="15">
        <f t="shared" si="8"/>
        <v>5.6492188189601909E-2</v>
      </c>
      <c r="K24" s="15">
        <f t="shared" si="8"/>
        <v>9.2682496248565633E-3</v>
      </c>
      <c r="L24" s="15">
        <f t="shared" si="8"/>
        <v>4.122164356960014E-2</v>
      </c>
      <c r="M24" s="15">
        <f t="shared" si="8"/>
        <v>1.7742077853296848E-2</v>
      </c>
      <c r="N24" s="15">
        <f t="shared" si="8"/>
        <v>2.7804748874569688E-2</v>
      </c>
      <c r="O24" s="15">
        <f t="shared" si="8"/>
        <v>0.10980669079353871</v>
      </c>
      <c r="P24" s="15">
        <f t="shared" si="8"/>
        <v>2.1361108659193221E-2</v>
      </c>
      <c r="Q24" s="16">
        <f>SUM(B24:P24)</f>
        <v>1</v>
      </c>
      <c r="R24" s="17"/>
      <c r="S24" s="20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s="22" customFormat="1" ht="30" x14ac:dyDescent="0.25">
      <c r="A25" s="8" t="s">
        <v>15</v>
      </c>
      <c r="B25" s="9">
        <v>0</v>
      </c>
      <c r="C25" s="9">
        <v>0</v>
      </c>
      <c r="D25" s="9">
        <v>0</v>
      </c>
      <c r="E25" s="10">
        <v>10957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25">
        <v>10957</v>
      </c>
      <c r="R25" s="26">
        <f>Q25</f>
        <v>10957</v>
      </c>
      <c r="S25" s="27">
        <f>R25*R29</f>
        <v>0.99584285368917203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s="24" customFormat="1" ht="45" x14ac:dyDescent="0.25">
      <c r="A26" s="8" t="s">
        <v>16</v>
      </c>
      <c r="B26" s="9">
        <v>43</v>
      </c>
      <c r="C26" s="9">
        <v>68</v>
      </c>
      <c r="D26" s="9">
        <v>58</v>
      </c>
      <c r="E26" s="10">
        <v>28</v>
      </c>
      <c r="F26" s="10">
        <v>80</v>
      </c>
      <c r="G26" s="10">
        <v>20</v>
      </c>
      <c r="H26" s="10">
        <v>14</v>
      </c>
      <c r="I26" s="10">
        <v>18</v>
      </c>
      <c r="J26" s="10">
        <v>22</v>
      </c>
      <c r="K26" s="10">
        <v>11</v>
      </c>
      <c r="L26" s="10">
        <v>13</v>
      </c>
      <c r="M26" s="10">
        <v>29</v>
      </c>
      <c r="N26" s="10">
        <v>8</v>
      </c>
      <c r="O26" s="10">
        <v>6</v>
      </c>
      <c r="P26" s="10">
        <v>3</v>
      </c>
      <c r="Q26" s="28">
        <v>421</v>
      </c>
      <c r="R26" s="29">
        <v>0</v>
      </c>
      <c r="S26" s="30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s="19" customFormat="1" x14ac:dyDescent="0.25">
      <c r="A27" s="8" t="s">
        <v>17</v>
      </c>
      <c r="B27" s="9">
        <v>2450</v>
      </c>
      <c r="C27" s="9">
        <v>2508</v>
      </c>
      <c r="D27" s="9">
        <v>2092</v>
      </c>
      <c r="E27" s="10">
        <v>2175</v>
      </c>
      <c r="F27" s="10">
        <v>2103</v>
      </c>
      <c r="G27" s="10">
        <v>2521</v>
      </c>
      <c r="H27" s="10">
        <v>2367</v>
      </c>
      <c r="I27" s="10">
        <v>2331</v>
      </c>
      <c r="J27" s="10">
        <v>2745</v>
      </c>
      <c r="K27" s="10">
        <v>1666</v>
      </c>
      <c r="L27" s="10">
        <v>1774</v>
      </c>
      <c r="M27" s="10">
        <v>2984</v>
      </c>
      <c r="N27" s="10">
        <v>2240</v>
      </c>
      <c r="O27" s="10">
        <v>1714</v>
      </c>
      <c r="P27" s="10">
        <v>2221</v>
      </c>
      <c r="Q27" s="31">
        <v>33891</v>
      </c>
      <c r="R27" s="11">
        <v>0</v>
      </c>
      <c r="S27" s="21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x14ac:dyDescent="0.25">
      <c r="R28" s="32">
        <f>SUM(R7:R27)</f>
        <v>1100274</v>
      </c>
      <c r="S28" s="33">
        <f>SUM(S7:S27)</f>
        <v>100</v>
      </c>
    </row>
    <row r="29" spans="1:30" x14ac:dyDescent="0.25">
      <c r="R29">
        <f>100/R28</f>
        <v>9.0886451920158071E-5</v>
      </c>
    </row>
  </sheetData>
  <mergeCells count="7">
    <mergeCell ref="S5:S6"/>
    <mergeCell ref="A1:Q1"/>
    <mergeCell ref="A3:Q3"/>
    <mergeCell ref="A5:A6"/>
    <mergeCell ref="B5:P5"/>
    <mergeCell ref="Q5:Q6"/>
    <mergeCell ref="R5:R6"/>
  </mergeCells>
  <pageMargins left="0.70866141732283472" right="0.70866141732283472" top="0.74803149606299213" bottom="0.74803149606299213" header="0.31496062992125984" footer="0.31496062992125984"/>
  <pageSetup paperSize="5" scale="9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DIPUTACIÓN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2018-09-18T20:17:30Z</dcterms:created>
  <dcterms:modified xsi:type="dcterms:W3CDTF">2018-09-18T20:18:18Z</dcterms:modified>
</cp:coreProperties>
</file>