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ServidorWeb\wamp\www\iepac\public\micrositios\resultados-electorales\procesos-electorales\2018\"/>
    </mc:Choice>
  </mc:AlternateContent>
  <bookViews>
    <workbookView xWindow="0" yWindow="0" windowWidth="24000" windowHeight="9030"/>
  </bookViews>
  <sheets>
    <sheet name="GUBERNATURA" sheetId="1" r:id="rId1"/>
  </sheets>
  <definedNames>
    <definedName name="_xlnm._FilterDatabase" localSheetId="0" hidden="1">GUBERNATURA!$B$1:$B$26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R16" i="1"/>
  <c r="R15" i="1"/>
  <c r="S15" i="1" s="1"/>
  <c r="S14" i="1"/>
  <c r="R14" i="1"/>
  <c r="R13" i="1"/>
  <c r="S13" i="1" s="1"/>
  <c r="S12" i="1"/>
  <c r="R12" i="1"/>
  <c r="R11" i="1"/>
  <c r="B23" i="1" s="1"/>
  <c r="R10" i="1"/>
  <c r="S10" i="1" s="1"/>
  <c r="R9" i="1"/>
  <c r="S9" i="1" s="1"/>
  <c r="S8" i="1"/>
  <c r="R8" i="1"/>
  <c r="B21" i="1" s="1"/>
  <c r="R7" i="1"/>
  <c r="R18" i="1" s="1"/>
  <c r="C24" i="1" l="1"/>
  <c r="C25" i="1"/>
  <c r="C22" i="1"/>
  <c r="C21" i="1"/>
  <c r="C23" i="1"/>
  <c r="B20" i="1"/>
  <c r="C20" i="1" s="1"/>
  <c r="S7" i="1"/>
  <c r="S11" i="1"/>
  <c r="S18" i="1" l="1"/>
  <c r="T8" i="1" l="1"/>
  <c r="T15" i="1"/>
  <c r="T10" i="1"/>
  <c r="T14" i="1"/>
  <c r="T13" i="1"/>
  <c r="T9" i="1"/>
  <c r="T12" i="1"/>
  <c r="T7" i="1"/>
  <c r="T18" i="1" s="1"/>
  <c r="T11" i="1"/>
</calcChain>
</file>

<file path=xl/sharedStrings.xml><?xml version="1.0" encoding="utf-8"?>
<sst xmlns="http://schemas.openxmlformats.org/spreadsheetml/2006/main" count="26" uniqueCount="21">
  <si>
    <t>INSTITUTO ELECTORAL Y DE PARTICIPACIÓN CIUDADANA DE YUCATÁN</t>
  </si>
  <si>
    <t>CÓMPUTO DE GUBERNATURA</t>
  </si>
  <si>
    <t>GUBERNATURA</t>
  </si>
  <si>
    <t>VOTO YUCATECOS EN EL EXTRANJERO</t>
  </si>
  <si>
    <t>TOTAL</t>
  </si>
  <si>
    <t>V.V.E.</t>
  </si>
  <si>
    <t>PORCENTAJE</t>
  </si>
  <si>
    <t>PAN</t>
  </si>
  <si>
    <t>PRI</t>
  </si>
  <si>
    <t>PRD</t>
  </si>
  <si>
    <t>PVEM</t>
  </si>
  <si>
    <t>PT</t>
  </si>
  <si>
    <t>MC</t>
  </si>
  <si>
    <t>PANAL</t>
  </si>
  <si>
    <t>MORENA</t>
  </si>
  <si>
    <t>PES</t>
  </si>
  <si>
    <t>CANDIDATOS NO REGISTRADOS</t>
  </si>
  <si>
    <t>VOTOS NULOS</t>
  </si>
  <si>
    <t>PAN-MC</t>
  </si>
  <si>
    <t>PRI-PVEM-PANAL</t>
  </si>
  <si>
    <t>PT-MORENA-PES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</si>
</sst>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0" fontId="0" fillId="0" borderId="0" xfId="2" applyNumberFormat="1" applyFont="1"/>
    <xf numFmtId="10" fontId="0" fillId="0" borderId="0" xfId="0" applyNumberFormat="1"/>
    <xf numFmtId="10" fontId="0" fillId="3" borderId="1" xfId="2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3" applyFont="1" applyBorder="1" applyAlignment="1">
      <alignment horizontal="center" vertical="center" wrapText="1"/>
    </xf>
    <xf numFmtId="0" fontId="1" fillId="2" borderId="1" xfId="3" applyFont="1" applyBorder="1" applyAlignment="1">
      <alignment horizontal="center" vertical="center" wrapText="1"/>
    </xf>
  </cellXfs>
  <cellStyles count="4">
    <cellStyle name="Énfasis2" xfId="3" builtinId="33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762000</xdr:colOff>
      <xdr:row>3</xdr:row>
      <xdr:rowOff>1326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61999" cy="620450"/>
        </a:xfrm>
        <a:prstGeom prst="rect">
          <a:avLst/>
        </a:prstGeom>
      </xdr:spPr>
    </xdr:pic>
    <xdr:clientData/>
  </xdr:twoCellAnchor>
  <xdr:twoCellAnchor editAs="oneCell">
    <xdr:from>
      <xdr:col>16</xdr:col>
      <xdr:colOff>1044575</xdr:colOff>
      <xdr:row>0</xdr:row>
      <xdr:rowOff>0</xdr:rowOff>
    </xdr:from>
    <xdr:to>
      <xdr:col>17</xdr:col>
      <xdr:colOff>686858</xdr:colOff>
      <xdr:row>3</xdr:row>
      <xdr:rowOff>1325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0825" y="0"/>
          <a:ext cx="737658" cy="62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26"/>
  <sheetViews>
    <sheetView tabSelected="1" zoomScale="90" zoomScaleNormal="90" zoomScalePageLayoutView="90" workbookViewId="0">
      <selection activeCell="D6" sqref="D6"/>
    </sheetView>
  </sheetViews>
  <sheetFormatPr baseColWidth="10" defaultRowHeight="15" x14ac:dyDescent="0.25"/>
  <cols>
    <col min="1" max="1" width="16.42578125" customWidth="1"/>
    <col min="2" max="2" width="10.7109375" customWidth="1"/>
    <col min="3" max="3" width="12.140625" customWidth="1"/>
    <col min="4" max="16" width="10.7109375" customWidth="1"/>
    <col min="17" max="17" width="16.42578125" customWidth="1"/>
    <col min="19" max="19" width="12.140625" bestFit="1" customWidth="1"/>
    <col min="20" max="20" width="12.85546875" customWidth="1"/>
    <col min="21" max="21" width="13" bestFit="1" customWidth="1"/>
  </cols>
  <sheetData>
    <row r="1" spans="1:29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" customHeight="1" x14ac:dyDescent="0.25">
      <c r="A5" s="21"/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51" customHeight="1" x14ac:dyDescent="0.25">
      <c r="A6" s="21"/>
      <c r="B6" s="22">
        <v>1</v>
      </c>
      <c r="C6" s="22">
        <v>2</v>
      </c>
      <c r="D6" s="22">
        <v>3</v>
      </c>
      <c r="E6" s="22">
        <v>4</v>
      </c>
      <c r="F6" s="22">
        <v>5</v>
      </c>
      <c r="G6" s="22">
        <v>6</v>
      </c>
      <c r="H6" s="22">
        <v>7</v>
      </c>
      <c r="I6" s="22">
        <v>8</v>
      </c>
      <c r="J6" s="22">
        <v>9</v>
      </c>
      <c r="K6" s="22">
        <v>10</v>
      </c>
      <c r="L6" s="22">
        <v>11</v>
      </c>
      <c r="M6" s="22">
        <v>12</v>
      </c>
      <c r="N6" s="22">
        <v>13</v>
      </c>
      <c r="O6" s="22">
        <v>14</v>
      </c>
      <c r="P6" s="22">
        <v>15</v>
      </c>
      <c r="Q6" s="22" t="s">
        <v>3</v>
      </c>
      <c r="R6" s="22" t="s">
        <v>4</v>
      </c>
      <c r="S6" s="22" t="s">
        <v>5</v>
      </c>
      <c r="T6" s="22" t="s">
        <v>6</v>
      </c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6" t="s">
        <v>7</v>
      </c>
      <c r="B7" s="7">
        <v>31225</v>
      </c>
      <c r="C7" s="7">
        <v>36722</v>
      </c>
      <c r="D7" s="7">
        <v>28589</v>
      </c>
      <c r="E7" s="7">
        <v>41806</v>
      </c>
      <c r="F7" s="7">
        <v>39128</v>
      </c>
      <c r="G7" s="7">
        <v>22549</v>
      </c>
      <c r="H7" s="7">
        <v>24543</v>
      </c>
      <c r="I7" s="7">
        <v>28517</v>
      </c>
      <c r="J7" s="7">
        <v>28134</v>
      </c>
      <c r="K7" s="7">
        <v>18923</v>
      </c>
      <c r="L7" s="7">
        <v>22373</v>
      </c>
      <c r="M7" s="7">
        <v>25478</v>
      </c>
      <c r="N7" s="7">
        <v>26666</v>
      </c>
      <c r="O7" s="7">
        <v>22579</v>
      </c>
      <c r="P7" s="7">
        <v>32791</v>
      </c>
      <c r="Q7" s="7">
        <v>300</v>
      </c>
      <c r="R7" s="8">
        <f t="shared" ref="R7:R17" si="0">SUM(B7:Q7)</f>
        <v>430323</v>
      </c>
      <c r="S7" s="7">
        <f>R7</f>
        <v>430323</v>
      </c>
      <c r="T7" s="9">
        <f>S7/$S$18</f>
        <v>0.38766266232450036</v>
      </c>
      <c r="U7" s="10"/>
      <c r="W7" s="10"/>
      <c r="X7" s="11"/>
    </row>
    <row r="8" spans="1:29" x14ac:dyDescent="0.25">
      <c r="A8" s="6" t="s">
        <v>8</v>
      </c>
      <c r="B8" s="7">
        <v>23011</v>
      </c>
      <c r="C8" s="7">
        <v>23596</v>
      </c>
      <c r="D8" s="7">
        <v>20052</v>
      </c>
      <c r="E8" s="7">
        <v>22588</v>
      </c>
      <c r="F8" s="7">
        <v>20769</v>
      </c>
      <c r="G8" s="7">
        <v>18613</v>
      </c>
      <c r="H8" s="7">
        <v>18448</v>
      </c>
      <c r="I8" s="7">
        <v>23182</v>
      </c>
      <c r="J8" s="7">
        <v>28773</v>
      </c>
      <c r="K8" s="7">
        <v>27852</v>
      </c>
      <c r="L8" s="7">
        <v>25794</v>
      </c>
      <c r="M8" s="7">
        <v>24511</v>
      </c>
      <c r="N8" s="7">
        <v>28626</v>
      </c>
      <c r="O8" s="7">
        <v>25933</v>
      </c>
      <c r="P8" s="7">
        <v>33707</v>
      </c>
      <c r="Q8" s="7">
        <v>73</v>
      </c>
      <c r="R8" s="8">
        <f t="shared" si="0"/>
        <v>365528</v>
      </c>
      <c r="S8" s="7">
        <f t="shared" ref="S8:S15" si="1">R8</f>
        <v>365528</v>
      </c>
      <c r="T8" s="9">
        <f t="shared" ref="T8:T15" si="2">S8/$S$18</f>
        <v>0.32929115486309113</v>
      </c>
      <c r="U8" s="10"/>
      <c r="W8" s="10"/>
    </row>
    <row r="9" spans="1:29" x14ac:dyDescent="0.25">
      <c r="A9" s="6" t="s">
        <v>9</v>
      </c>
      <c r="B9" s="7">
        <v>772</v>
      </c>
      <c r="C9" s="7">
        <v>1152</v>
      </c>
      <c r="D9" s="7">
        <v>879</v>
      </c>
      <c r="E9" s="7">
        <v>1005</v>
      </c>
      <c r="F9" s="7">
        <v>826</v>
      </c>
      <c r="G9" s="7">
        <v>1712</v>
      </c>
      <c r="H9" s="7">
        <v>549</v>
      </c>
      <c r="I9" s="7">
        <v>1787</v>
      </c>
      <c r="J9" s="7">
        <v>1049</v>
      </c>
      <c r="K9" s="7">
        <v>446</v>
      </c>
      <c r="L9" s="7">
        <v>711</v>
      </c>
      <c r="M9" s="7">
        <v>6207</v>
      </c>
      <c r="N9" s="7">
        <v>1876</v>
      </c>
      <c r="O9" s="7">
        <v>1716</v>
      </c>
      <c r="P9" s="7">
        <v>1265</v>
      </c>
      <c r="Q9" s="7">
        <v>16</v>
      </c>
      <c r="R9" s="8">
        <f t="shared" si="0"/>
        <v>21968</v>
      </c>
      <c r="S9" s="7">
        <f t="shared" si="1"/>
        <v>21968</v>
      </c>
      <c r="T9" s="12">
        <f t="shared" si="2"/>
        <v>1.979018868604426E-2</v>
      </c>
      <c r="U9" s="10"/>
      <c r="W9" s="10"/>
    </row>
    <row r="10" spans="1:29" x14ac:dyDescent="0.25">
      <c r="A10" s="6" t="s">
        <v>10</v>
      </c>
      <c r="B10" s="7">
        <v>751</v>
      </c>
      <c r="C10" s="7">
        <v>735</v>
      </c>
      <c r="D10" s="7">
        <v>502</v>
      </c>
      <c r="E10" s="7">
        <v>763</v>
      </c>
      <c r="F10" s="7">
        <v>621</v>
      </c>
      <c r="G10" s="7">
        <v>2514</v>
      </c>
      <c r="H10" s="7">
        <v>688</v>
      </c>
      <c r="I10" s="7">
        <v>2792</v>
      </c>
      <c r="J10" s="7">
        <v>2924</v>
      </c>
      <c r="K10" s="7">
        <v>1586</v>
      </c>
      <c r="L10" s="7">
        <v>3181</v>
      </c>
      <c r="M10" s="7">
        <v>3550</v>
      </c>
      <c r="N10" s="7">
        <v>1404</v>
      </c>
      <c r="O10" s="7">
        <v>1334</v>
      </c>
      <c r="P10" s="7">
        <v>1882</v>
      </c>
      <c r="Q10" s="7">
        <v>7</v>
      </c>
      <c r="R10" s="8">
        <f t="shared" si="0"/>
        <v>25234</v>
      </c>
      <c r="S10" s="7">
        <f t="shared" si="1"/>
        <v>25234</v>
      </c>
      <c r="T10" s="12">
        <f t="shared" si="2"/>
        <v>2.2732411749073235E-2</v>
      </c>
      <c r="U10" s="10"/>
      <c r="W10" s="10"/>
    </row>
    <row r="11" spans="1:29" x14ac:dyDescent="0.25">
      <c r="A11" s="6" t="s">
        <v>11</v>
      </c>
      <c r="B11" s="7">
        <v>1343</v>
      </c>
      <c r="C11" s="7">
        <v>1351</v>
      </c>
      <c r="D11" s="7">
        <v>1634</v>
      </c>
      <c r="E11" s="7">
        <v>1204</v>
      </c>
      <c r="F11" s="7">
        <v>1120</v>
      </c>
      <c r="G11" s="7">
        <v>1239</v>
      </c>
      <c r="H11" s="7">
        <v>1381</v>
      </c>
      <c r="I11" s="7">
        <v>1076</v>
      </c>
      <c r="J11" s="7">
        <v>876</v>
      </c>
      <c r="K11" s="7">
        <v>1143</v>
      </c>
      <c r="L11" s="7">
        <v>813</v>
      </c>
      <c r="M11" s="7">
        <v>2195</v>
      </c>
      <c r="N11" s="7">
        <v>1152</v>
      </c>
      <c r="O11" s="7">
        <v>445</v>
      </c>
      <c r="P11" s="7">
        <v>721</v>
      </c>
      <c r="Q11" s="7">
        <v>12</v>
      </c>
      <c r="R11" s="8">
        <f t="shared" si="0"/>
        <v>17705</v>
      </c>
      <c r="S11" s="7">
        <f t="shared" si="1"/>
        <v>17705</v>
      </c>
      <c r="T11" s="12">
        <f t="shared" si="2"/>
        <v>1.5949803836781393E-2</v>
      </c>
      <c r="U11" s="10"/>
      <c r="W11" s="10"/>
    </row>
    <row r="12" spans="1:29" x14ac:dyDescent="0.25">
      <c r="A12" s="6" t="s">
        <v>12</v>
      </c>
      <c r="B12" s="7">
        <v>805</v>
      </c>
      <c r="C12" s="7">
        <v>914</v>
      </c>
      <c r="D12" s="7">
        <v>777</v>
      </c>
      <c r="E12" s="7">
        <v>900</v>
      </c>
      <c r="F12" s="7">
        <v>838</v>
      </c>
      <c r="G12" s="7">
        <v>1589</v>
      </c>
      <c r="H12" s="7">
        <v>702</v>
      </c>
      <c r="I12" s="7">
        <v>1401</v>
      </c>
      <c r="J12" s="7">
        <v>1286</v>
      </c>
      <c r="K12" s="7">
        <v>507</v>
      </c>
      <c r="L12" s="7">
        <v>645</v>
      </c>
      <c r="M12" s="7">
        <v>519</v>
      </c>
      <c r="N12" s="7">
        <v>2252</v>
      </c>
      <c r="O12" s="7">
        <v>2187</v>
      </c>
      <c r="P12" s="7">
        <v>1908</v>
      </c>
      <c r="Q12" s="7">
        <v>20</v>
      </c>
      <c r="R12" s="8">
        <f t="shared" si="0"/>
        <v>17250</v>
      </c>
      <c r="S12" s="7">
        <f t="shared" si="1"/>
        <v>17250</v>
      </c>
      <c r="T12" s="12">
        <f t="shared" si="2"/>
        <v>1.5539910544167129E-2</v>
      </c>
      <c r="U12" s="10"/>
    </row>
    <row r="13" spans="1:29" x14ac:dyDescent="0.25">
      <c r="A13" s="6" t="s">
        <v>13</v>
      </c>
      <c r="B13" s="7">
        <v>466</v>
      </c>
      <c r="C13" s="7">
        <v>585</v>
      </c>
      <c r="D13" s="7">
        <v>342</v>
      </c>
      <c r="E13" s="7">
        <v>395</v>
      </c>
      <c r="F13" s="7">
        <v>491</v>
      </c>
      <c r="G13" s="7">
        <v>1372</v>
      </c>
      <c r="H13" s="7">
        <v>786</v>
      </c>
      <c r="I13" s="7">
        <v>527</v>
      </c>
      <c r="J13" s="7">
        <v>3294</v>
      </c>
      <c r="K13" s="7">
        <v>816</v>
      </c>
      <c r="L13" s="7">
        <v>323</v>
      </c>
      <c r="M13" s="7">
        <v>992</v>
      </c>
      <c r="N13" s="7">
        <v>4427</v>
      </c>
      <c r="O13" s="7">
        <v>3061</v>
      </c>
      <c r="P13" s="7">
        <v>535</v>
      </c>
      <c r="Q13" s="7">
        <v>0</v>
      </c>
      <c r="R13" s="8">
        <f t="shared" si="0"/>
        <v>18412</v>
      </c>
      <c r="S13" s="7">
        <f t="shared" si="1"/>
        <v>18412</v>
      </c>
      <c r="T13" s="12">
        <f t="shared" si="2"/>
        <v>1.6586714952997402E-2</v>
      </c>
      <c r="U13" s="10"/>
    </row>
    <row r="14" spans="1:29" x14ac:dyDescent="0.25">
      <c r="A14" s="6" t="s">
        <v>14</v>
      </c>
      <c r="B14" s="7">
        <v>16449</v>
      </c>
      <c r="C14" s="7">
        <v>16943</v>
      </c>
      <c r="D14" s="7">
        <v>21713</v>
      </c>
      <c r="E14" s="7">
        <v>15785</v>
      </c>
      <c r="F14" s="7">
        <v>13460</v>
      </c>
      <c r="G14" s="7">
        <v>12200</v>
      </c>
      <c r="H14" s="7">
        <v>13474</v>
      </c>
      <c r="I14" s="7">
        <v>11553</v>
      </c>
      <c r="J14" s="7">
        <v>11417</v>
      </c>
      <c r="K14" s="7">
        <v>15893</v>
      </c>
      <c r="L14" s="7">
        <v>17848</v>
      </c>
      <c r="M14" s="7">
        <v>8041</v>
      </c>
      <c r="N14" s="7">
        <v>12700</v>
      </c>
      <c r="O14" s="7">
        <v>6381</v>
      </c>
      <c r="P14" s="7">
        <v>10277</v>
      </c>
      <c r="Q14" s="7">
        <v>237</v>
      </c>
      <c r="R14" s="8">
        <f t="shared" si="0"/>
        <v>204371</v>
      </c>
      <c r="S14" s="7">
        <f t="shared" si="1"/>
        <v>204371</v>
      </c>
      <c r="T14" s="9">
        <f t="shared" si="2"/>
        <v>0.18411055407663654</v>
      </c>
      <c r="U14" s="10"/>
    </row>
    <row r="15" spans="1:29" x14ac:dyDescent="0.25">
      <c r="A15" s="6" t="s">
        <v>15</v>
      </c>
      <c r="B15" s="7">
        <v>776</v>
      </c>
      <c r="C15" s="7">
        <v>732</v>
      </c>
      <c r="D15" s="7">
        <v>958</v>
      </c>
      <c r="E15" s="7">
        <v>705</v>
      </c>
      <c r="F15" s="7">
        <v>578</v>
      </c>
      <c r="G15" s="7">
        <v>633</v>
      </c>
      <c r="H15" s="7">
        <v>721</v>
      </c>
      <c r="I15" s="7">
        <v>560</v>
      </c>
      <c r="J15" s="7">
        <v>612</v>
      </c>
      <c r="K15" s="7">
        <v>459</v>
      </c>
      <c r="L15" s="7">
        <v>508</v>
      </c>
      <c r="M15" s="7">
        <v>320</v>
      </c>
      <c r="N15" s="7">
        <v>313</v>
      </c>
      <c r="O15" s="7">
        <v>1116</v>
      </c>
      <c r="P15" s="7">
        <v>256</v>
      </c>
      <c r="Q15" s="7">
        <v>7</v>
      </c>
      <c r="R15" s="8">
        <f t="shared" si="0"/>
        <v>9254</v>
      </c>
      <c r="S15" s="7">
        <f t="shared" si="1"/>
        <v>9254</v>
      </c>
      <c r="T15" s="12">
        <f t="shared" si="2"/>
        <v>8.3365989667085576E-3</v>
      </c>
      <c r="U15" s="10"/>
    </row>
    <row r="16" spans="1:29" ht="33.75" customHeight="1" x14ac:dyDescent="0.25">
      <c r="A16" s="6" t="s">
        <v>16</v>
      </c>
      <c r="B16" s="13">
        <v>22</v>
      </c>
      <c r="C16" s="13">
        <v>24</v>
      </c>
      <c r="D16" s="13">
        <v>24</v>
      </c>
      <c r="E16" s="13">
        <v>21</v>
      </c>
      <c r="F16" s="13">
        <v>25</v>
      </c>
      <c r="G16" s="13">
        <v>5</v>
      </c>
      <c r="H16" s="13">
        <v>13</v>
      </c>
      <c r="I16" s="13">
        <v>9</v>
      </c>
      <c r="J16" s="13">
        <v>8</v>
      </c>
      <c r="K16" s="13">
        <v>7</v>
      </c>
      <c r="L16" s="13">
        <v>14</v>
      </c>
      <c r="M16" s="13">
        <v>50</v>
      </c>
      <c r="N16" s="13">
        <v>22</v>
      </c>
      <c r="O16" s="13">
        <v>2</v>
      </c>
      <c r="P16" s="13">
        <v>5</v>
      </c>
      <c r="Q16" s="13">
        <v>0</v>
      </c>
      <c r="R16" s="8">
        <f t="shared" si="0"/>
        <v>251</v>
      </c>
      <c r="S16" s="7">
        <v>0</v>
      </c>
      <c r="T16" s="14"/>
    </row>
    <row r="17" spans="1:20" ht="23.25" customHeight="1" x14ac:dyDescent="0.25">
      <c r="A17" s="6" t="s">
        <v>17</v>
      </c>
      <c r="B17" s="13">
        <v>1597</v>
      </c>
      <c r="C17" s="13">
        <v>1677</v>
      </c>
      <c r="D17" s="13">
        <v>1242</v>
      </c>
      <c r="E17" s="13">
        <v>1272</v>
      </c>
      <c r="F17" s="13">
        <v>0</v>
      </c>
      <c r="G17" s="13">
        <v>1546</v>
      </c>
      <c r="H17" s="13">
        <v>1603</v>
      </c>
      <c r="I17" s="13">
        <v>1832</v>
      </c>
      <c r="J17" s="13">
        <v>1889</v>
      </c>
      <c r="K17" s="13">
        <v>447</v>
      </c>
      <c r="L17" s="13">
        <v>1361</v>
      </c>
      <c r="M17" s="13">
        <v>2307</v>
      </c>
      <c r="N17" s="13">
        <v>1720</v>
      </c>
      <c r="O17" s="13">
        <v>1194</v>
      </c>
      <c r="P17" s="13">
        <v>1607</v>
      </c>
      <c r="Q17" s="13">
        <v>9</v>
      </c>
      <c r="R17" s="8">
        <f t="shared" si="0"/>
        <v>21303</v>
      </c>
      <c r="S17" s="7">
        <v>0</v>
      </c>
      <c r="T17" s="14"/>
    </row>
    <row r="18" spans="1:20" x14ac:dyDescent="0.25">
      <c r="R18" s="15">
        <f>SUM(R7:R17)</f>
        <v>1131599</v>
      </c>
      <c r="S18" s="7">
        <f>SUM(S7:S17)</f>
        <v>1110045</v>
      </c>
      <c r="T18" s="16">
        <f>SUM(T7:T17)</f>
        <v>1</v>
      </c>
    </row>
    <row r="19" spans="1:20" ht="30" x14ac:dyDescent="0.25">
      <c r="B19" s="17" t="s">
        <v>4</v>
      </c>
      <c r="C19" s="17" t="s">
        <v>6</v>
      </c>
    </row>
    <row r="20" spans="1:20" x14ac:dyDescent="0.25">
      <c r="A20" s="6" t="s">
        <v>18</v>
      </c>
      <c r="B20" s="7">
        <f>R7+R12</f>
        <v>447573</v>
      </c>
      <c r="C20" s="18">
        <f>B20/R18</f>
        <v>0.39552261887824219</v>
      </c>
    </row>
    <row r="21" spans="1:20" ht="30" x14ac:dyDescent="0.25">
      <c r="A21" s="6" t="s">
        <v>19</v>
      </c>
      <c r="B21" s="7">
        <f>R8+R10+R13</f>
        <v>409174</v>
      </c>
      <c r="C21" s="18">
        <f>B21/R18</f>
        <v>0.36158922020963258</v>
      </c>
    </row>
    <row r="22" spans="1:20" x14ac:dyDescent="0.25">
      <c r="A22" s="6" t="s">
        <v>9</v>
      </c>
      <c r="B22" s="7">
        <v>21968</v>
      </c>
      <c r="C22" s="18">
        <f>B22/R18</f>
        <v>1.9413237374723731E-2</v>
      </c>
    </row>
    <row r="23" spans="1:20" x14ac:dyDescent="0.25">
      <c r="A23" s="6" t="s">
        <v>20</v>
      </c>
      <c r="B23" s="7">
        <f>R11+R14+R15</f>
        <v>231330</v>
      </c>
      <c r="C23" s="18">
        <f>B23/R18</f>
        <v>0.20442754014452116</v>
      </c>
    </row>
    <row r="24" spans="1:20" x14ac:dyDescent="0.25">
      <c r="A24" s="6" t="s">
        <v>17</v>
      </c>
      <c r="B24" s="7">
        <v>21303</v>
      </c>
      <c r="C24" s="18">
        <f>B24/R18</f>
        <v>1.8825573370071905E-2</v>
      </c>
    </row>
    <row r="25" spans="1:20" ht="30" x14ac:dyDescent="0.25">
      <c r="A25" s="6" t="s">
        <v>16</v>
      </c>
      <c r="B25" s="7">
        <v>251</v>
      </c>
      <c r="C25" s="18">
        <f>B25/R18</f>
        <v>2.2181002280843303E-4</v>
      </c>
    </row>
    <row r="26" spans="1:20" x14ac:dyDescent="0.25">
      <c r="B26" s="19"/>
      <c r="C26" s="20"/>
    </row>
  </sheetData>
  <mergeCells count="4">
    <mergeCell ref="A1:T1"/>
    <mergeCell ref="A3:T3"/>
    <mergeCell ref="A5:A6"/>
    <mergeCell ref="B5:R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GUBERNATURA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2018-09-18T20:16:20Z</dcterms:created>
  <dcterms:modified xsi:type="dcterms:W3CDTF">2018-09-18T20:17:19Z</dcterms:modified>
</cp:coreProperties>
</file>